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385"/>
  </bookViews>
  <sheets>
    <sheet name="Unitholders - CURRENT" sheetId="7" r:id="rId1"/>
  </sheets>
  <definedNames>
    <definedName name="FGSF_Register">'Unitholders - CURRENT'!$A$3:$AH$20</definedName>
  </definedNames>
  <calcPr calcId="145621"/>
</workbook>
</file>

<file path=xl/calcChain.xml><?xml version="1.0" encoding="utf-8"?>
<calcChain xmlns="http://schemas.openxmlformats.org/spreadsheetml/2006/main">
  <c r="AE5" i="7" l="1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4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5" i="7"/>
  <c r="D22" i="7" l="1"/>
  <c r="D23" i="7"/>
  <c r="C23" i="7"/>
  <c r="C22" i="7" l="1"/>
  <c r="H5" i="7" l="1"/>
  <c r="I5" i="7" s="1"/>
  <c r="H6" i="7" s="1"/>
  <c r="I6" i="7" s="1"/>
  <c r="H7" i="7" s="1"/>
  <c r="I7" i="7" s="1"/>
  <c r="H8" i="7" s="1"/>
  <c r="I8" i="7" s="1"/>
  <c r="H9" i="7" s="1"/>
  <c r="I9" i="7" s="1"/>
  <c r="H10" i="7" s="1"/>
  <c r="I10" i="7" s="1"/>
  <c r="H11" i="7" s="1"/>
  <c r="I11" i="7" s="1"/>
  <c r="H12" i="7" s="1"/>
  <c r="I12" i="7" s="1"/>
  <c r="H13" i="7" s="1"/>
  <c r="I13" i="7" s="1"/>
  <c r="H14" i="7" s="1"/>
  <c r="I14" i="7" s="1"/>
  <c r="H15" i="7" s="1"/>
  <c r="I15" i="7" s="1"/>
  <c r="H16" i="7" s="1"/>
  <c r="I16" i="7" s="1"/>
  <c r="H17" i="7" s="1"/>
  <c r="I17" i="7" s="1"/>
  <c r="H18" i="7" s="1"/>
  <c r="I18" i="7" s="1"/>
  <c r="H19" i="7" s="1"/>
  <c r="I19" i="7" s="1"/>
  <c r="H20" i="7" s="1"/>
  <c r="I20" i="7" s="1"/>
  <c r="C26" i="7" l="1"/>
  <c r="D24" i="7" l="1"/>
  <c r="C24" i="7"/>
  <c r="D26" i="7" l="1"/>
</calcChain>
</file>

<file path=xl/sharedStrings.xml><?xml version="1.0" encoding="utf-8"?>
<sst xmlns="http://schemas.openxmlformats.org/spreadsheetml/2006/main" count="374" uniqueCount="265">
  <si>
    <t>Investing Entity</t>
  </si>
  <si>
    <t>TFN</t>
  </si>
  <si>
    <t>Contact First Name</t>
  </si>
  <si>
    <t>Contact Surname</t>
  </si>
  <si>
    <t>Investor Classification</t>
  </si>
  <si>
    <t>Number of Units</t>
  </si>
  <si>
    <t>Unique ID start</t>
  </si>
  <si>
    <t>Unique ID end</t>
  </si>
  <si>
    <t>Paid Up Capital</t>
  </si>
  <si>
    <t>Unit Price</t>
  </si>
  <si>
    <t>Date of Acquisition</t>
  </si>
  <si>
    <t>Address 1</t>
  </si>
  <si>
    <t>Address 2</t>
  </si>
  <si>
    <t>Address 3</t>
  </si>
  <si>
    <t>Surburb</t>
  </si>
  <si>
    <t>Postcode</t>
  </si>
  <si>
    <t>State</t>
  </si>
  <si>
    <t>Fax</t>
  </si>
  <si>
    <t>Email</t>
  </si>
  <si>
    <t>Investor Number</t>
  </si>
  <si>
    <t>Unit Type</t>
  </si>
  <si>
    <t>Ordinary</t>
  </si>
  <si>
    <t>Paid Up Status</t>
  </si>
  <si>
    <t>Fully Paid</t>
  </si>
  <si>
    <t>Banking Institution</t>
  </si>
  <si>
    <t>Account Name</t>
  </si>
  <si>
    <t>Branch</t>
  </si>
  <si>
    <t>BSB</t>
  </si>
  <si>
    <t>Acc Number</t>
  </si>
  <si>
    <t>Mobile</t>
  </si>
  <si>
    <t>Mail Format</t>
  </si>
  <si>
    <t>ACN/ABN</t>
  </si>
  <si>
    <t>Phone (H)</t>
  </si>
  <si>
    <t>Phone (W)</t>
  </si>
  <si>
    <t>Ordinary Units</t>
  </si>
  <si>
    <t>Performance Units</t>
  </si>
  <si>
    <t>Notes</t>
  </si>
  <si>
    <t>Cross Check for Unit ID</t>
  </si>
  <si>
    <t>Email 2</t>
  </si>
  <si>
    <t xml:space="preserve">Performance </t>
  </si>
  <si>
    <t>Murchie</t>
  </si>
  <si>
    <t>Wholesale</t>
  </si>
  <si>
    <t>VIC</t>
  </si>
  <si>
    <t>QLD</t>
  </si>
  <si>
    <t>Mail</t>
  </si>
  <si>
    <t>CBA</t>
  </si>
  <si>
    <t>Sydney</t>
  </si>
  <si>
    <t>NSW</t>
  </si>
  <si>
    <t>MACQ</t>
  </si>
  <si>
    <t>Sophisticated</t>
  </si>
  <si>
    <t>ANZ</t>
  </si>
  <si>
    <t>TAS</t>
  </si>
  <si>
    <t>NAB</t>
  </si>
  <si>
    <t>Docklands</t>
  </si>
  <si>
    <t>Chris</t>
  </si>
  <si>
    <t>Craig</t>
  </si>
  <si>
    <t>Bo</t>
  </si>
  <si>
    <t>Level 7</t>
  </si>
  <si>
    <t>Company 1 Pty Ltd ATF Company 1 Investment Trust</t>
  </si>
  <si>
    <t>Joe Bloggs</t>
  </si>
  <si>
    <t>Person 1 ATF Person Super Fund</t>
  </si>
  <si>
    <t>Company Pty Ltd</t>
  </si>
  <si>
    <t>CGF Pty Ltd ATF CJF Super Fund</t>
  </si>
  <si>
    <t>200 100 275</t>
  </si>
  <si>
    <t>323 456 789</t>
  </si>
  <si>
    <t>121 474 897</t>
  </si>
  <si>
    <t>236 564 214</t>
  </si>
  <si>
    <t>23 654 987 123</t>
  </si>
  <si>
    <t>Adam Murchie ATF Adam Murchie Family Trust</t>
  </si>
  <si>
    <t>Murchie Investments Pty Ltd ATF Murchie Family Super Fund</t>
  </si>
  <si>
    <t>Joe Pty Ltd ATF Joe Investment Trust</t>
  </si>
  <si>
    <t>Mary Bloggs Pty Ltd</t>
  </si>
  <si>
    <t>Jimbo Pty Ltd ATF Jim Bo Super Fund</t>
  </si>
  <si>
    <t>Nathan Investments Pty Ltd ATF Nathan Family Trust</t>
  </si>
  <si>
    <t>Equity Holdings Pty Ltd ATF Equity IT Super Fund</t>
  </si>
  <si>
    <t>Forza Capital Pty Ltd ATF Forza Holdings Trust</t>
  </si>
  <si>
    <t>Forza Capital Pty Ltd</t>
  </si>
  <si>
    <t>CEO Pty Ltd ATF CEO Super Fund</t>
  </si>
  <si>
    <t>Performance Pty Ltd ATF Performance Trust</t>
  </si>
  <si>
    <t>Forza Pty Ltd ATF Forza Super Fund</t>
  </si>
  <si>
    <t>65 235 666 999</t>
  </si>
  <si>
    <t>52 987 456 123</t>
  </si>
  <si>
    <t>21 658 987 369</t>
  </si>
  <si>
    <t>63 963 987 456</t>
  </si>
  <si>
    <t>25 859 789 987</t>
  </si>
  <si>
    <t>14 741 478 236</t>
  </si>
  <si>
    <t>22 225 665 998</t>
  </si>
  <si>
    <t>12 345 659 987</t>
  </si>
  <si>
    <t>88 999 777 444</t>
  </si>
  <si>
    <t>88 897 635 254</t>
  </si>
  <si>
    <t xml:space="preserve">88 663 554 224 </t>
  </si>
  <si>
    <t>45 569 215 145</t>
  </si>
  <si>
    <t>74 654 123 258</t>
  </si>
  <si>
    <t>73 265 145 789</t>
  </si>
  <si>
    <t>22 555 666</t>
  </si>
  <si>
    <t>741 456 789</t>
  </si>
  <si>
    <t>35 556 445</t>
  </si>
  <si>
    <t>897 456 123</t>
  </si>
  <si>
    <t>856 457 888</t>
  </si>
  <si>
    <t>001 456 987</t>
  </si>
  <si>
    <t>210 564 417</t>
  </si>
  <si>
    <t>999 666 333</t>
  </si>
  <si>
    <t>25 654 4457</t>
  </si>
  <si>
    <t>998 778 448</t>
  </si>
  <si>
    <t>231 321 312</t>
  </si>
  <si>
    <t>021 456 985</t>
  </si>
  <si>
    <t>326 564 124</t>
  </si>
  <si>
    <t>25 546 879</t>
  </si>
  <si>
    <t>John</t>
  </si>
  <si>
    <t>Citizen</t>
  </si>
  <si>
    <t>Joe</t>
  </si>
  <si>
    <t>Bloggs</t>
  </si>
  <si>
    <t>Sue</t>
  </si>
  <si>
    <t>Person</t>
  </si>
  <si>
    <t>Partly Paid</t>
  </si>
  <si>
    <t>Tony</t>
  </si>
  <si>
    <t>Abbott</t>
  </si>
  <si>
    <t>Friend</t>
  </si>
  <si>
    <t>Adam</t>
  </si>
  <si>
    <t>Sarah</t>
  </si>
  <si>
    <t>Mary</t>
  </si>
  <si>
    <t>Jim</t>
  </si>
  <si>
    <t>Nathan</t>
  </si>
  <si>
    <t>Germaine</t>
  </si>
  <si>
    <t>Ashley</t>
  </si>
  <si>
    <t>Wain</t>
  </si>
  <si>
    <t>Fred</t>
  </si>
  <si>
    <t>Smith</t>
  </si>
  <si>
    <t>Thomas</t>
  </si>
  <si>
    <t>Frank</t>
  </si>
  <si>
    <t>Fortuna</t>
  </si>
  <si>
    <t>253 Red St</t>
  </si>
  <si>
    <t>Unit 1</t>
  </si>
  <si>
    <t>234 High St</t>
  </si>
  <si>
    <t>1 Collins St</t>
  </si>
  <si>
    <t>Suite 5</t>
  </si>
  <si>
    <t>333 Canberra Drv</t>
  </si>
  <si>
    <t>123 Main Ave</t>
  </si>
  <si>
    <t>Level 2</t>
  </si>
  <si>
    <t>100 Bourke st</t>
  </si>
  <si>
    <t>C/O Capital Advisory</t>
  </si>
  <si>
    <t>222 Pitt St</t>
  </si>
  <si>
    <t>348 Book Grv</t>
  </si>
  <si>
    <t>2 Highett Lane</t>
  </si>
  <si>
    <t>45 Market Pde</t>
  </si>
  <si>
    <t>Level 10</t>
  </si>
  <si>
    <t>350 George St</t>
  </si>
  <si>
    <t>Factory 5</t>
  </si>
  <si>
    <t>345 Bike Rd</t>
  </si>
  <si>
    <t>Tempe</t>
  </si>
  <si>
    <t>FORZA DUMMY DATA UNIT REGISTER</t>
  </si>
  <si>
    <t>Level 21</t>
  </si>
  <si>
    <t>44 Collins St</t>
  </si>
  <si>
    <t>Suite 6</t>
  </si>
  <si>
    <t>Level 3</t>
  </si>
  <si>
    <t>1 Alfred St</t>
  </si>
  <si>
    <t>124 Docklands Plaza</t>
  </si>
  <si>
    <t>33 High Performance Rd</t>
  </si>
  <si>
    <t>C/O Super Trustees</t>
  </si>
  <si>
    <t>Level 5</t>
  </si>
  <si>
    <t>45 William St</t>
  </si>
  <si>
    <t>Frankston</t>
  </si>
  <si>
    <t>Surry Hills</t>
  </si>
  <si>
    <t>Cremorne</t>
  </si>
  <si>
    <t>Canberra</t>
  </si>
  <si>
    <t>Kensington</t>
  </si>
  <si>
    <t>Melbourne</t>
  </si>
  <si>
    <t>Brisbane</t>
  </si>
  <si>
    <t>Highett</t>
  </si>
  <si>
    <t>Milsons Point</t>
  </si>
  <si>
    <t>Dockland</t>
  </si>
  <si>
    <t>Tornbury</t>
  </si>
  <si>
    <t>Hobart</t>
  </si>
  <si>
    <t>ACT</t>
  </si>
  <si>
    <t>0400 222333</t>
  </si>
  <si>
    <t>02 2255 6354</t>
  </si>
  <si>
    <t>03 3654 9879</t>
  </si>
  <si>
    <t>02 8978 2565</t>
  </si>
  <si>
    <t>02 8598 6542</t>
  </si>
  <si>
    <t>03 5655 2314</t>
  </si>
  <si>
    <t>03 9685 2033</t>
  </si>
  <si>
    <t>07 8897 4514</t>
  </si>
  <si>
    <t>02 5655 2000</t>
  </si>
  <si>
    <t>03 9875 5688</t>
  </si>
  <si>
    <t>03 9665 2300</t>
  </si>
  <si>
    <t>02 9282 2100</t>
  </si>
  <si>
    <t>07 8900 5623</t>
  </si>
  <si>
    <t>02 9636 6563</t>
  </si>
  <si>
    <t>02 9888 6698</t>
  </si>
  <si>
    <t>02 8974 5644</t>
  </si>
  <si>
    <t>03 9875 4455</t>
  </si>
  <si>
    <t>03 8900 8700</t>
  </si>
  <si>
    <t>03 8745 1235</t>
  </si>
  <si>
    <t>02 9282 2900</t>
  </si>
  <si>
    <t>03 8745 5000</t>
  </si>
  <si>
    <t>0423 500 200</t>
  </si>
  <si>
    <t>0141 215 654</t>
  </si>
  <si>
    <t>0422 555 888</t>
  </si>
  <si>
    <t>0354 265 879</t>
  </si>
  <si>
    <t>0458 663 251</t>
  </si>
  <si>
    <t>0352 214 785</t>
  </si>
  <si>
    <t>0412 999 568</t>
  </si>
  <si>
    <t>0400 222 145</t>
  </si>
  <si>
    <t>0256 852 236</t>
  </si>
  <si>
    <t>0410 102 233</t>
  </si>
  <si>
    <t>0400 141 111</t>
  </si>
  <si>
    <t>0548 982 065</t>
  </si>
  <si>
    <t>0478 985 654</t>
  </si>
  <si>
    <t>0414 256 302</t>
  </si>
  <si>
    <t>JOHN@CITIZEN.COM</t>
  </si>
  <si>
    <t>jb@name.it</t>
  </si>
  <si>
    <t>sperson@telstra.com</t>
  </si>
  <si>
    <t>tabbott@parliament.gov.au</t>
  </si>
  <si>
    <t>friendc123@yahoo.com</t>
  </si>
  <si>
    <t>amurchie@murchie.com.au</t>
  </si>
  <si>
    <t>sarah@investmentpartners.com.au</t>
  </si>
  <si>
    <t>jj@joes.com.au</t>
  </si>
  <si>
    <t>maryb45@gmail.com</t>
  </si>
  <si>
    <t>ngermaine@it.com.au</t>
  </si>
  <si>
    <t>ff@bikes.org.au</t>
  </si>
  <si>
    <t>aw@forzacapital.com.au</t>
  </si>
  <si>
    <t>murchiead@murchie.com.au</t>
  </si>
  <si>
    <t>fredsmith@hotmail.com</t>
  </si>
  <si>
    <t>cthomas@green.com</t>
  </si>
  <si>
    <t>investments@super.com.au</t>
  </si>
  <si>
    <t>murchie@gmail.com</t>
  </si>
  <si>
    <t>ng@telstra.org.au</t>
  </si>
  <si>
    <t>WPC</t>
  </si>
  <si>
    <t>BGO</t>
  </si>
  <si>
    <t>CITI</t>
  </si>
  <si>
    <t>Collins st</t>
  </si>
  <si>
    <t>Collins St</t>
  </si>
  <si>
    <t>Footscray</t>
  </si>
  <si>
    <t>Martin Place</t>
  </si>
  <si>
    <t>123 George St</t>
  </si>
  <si>
    <t>High St, Tornbury</t>
  </si>
  <si>
    <t>083 556</t>
  </si>
  <si>
    <t>063 223</t>
  </si>
  <si>
    <t>014 568</t>
  </si>
  <si>
    <t>014 587</t>
  </si>
  <si>
    <t>033 569</t>
  </si>
  <si>
    <t>045 689</t>
  </si>
  <si>
    <t>063 220</t>
  </si>
  <si>
    <t>063 289</t>
  </si>
  <si>
    <t>062989</t>
  </si>
  <si>
    <t>083 549</t>
  </si>
  <si>
    <t>933 655</t>
  </si>
  <si>
    <t>897 564</t>
  </si>
  <si>
    <t>045 897</t>
  </si>
  <si>
    <t>22 365 8974</t>
  </si>
  <si>
    <t>2365 4569</t>
  </si>
  <si>
    <t>22 547 741</t>
  </si>
  <si>
    <t>36 548 987</t>
  </si>
  <si>
    <t>320 154</t>
  </si>
  <si>
    <t>2365 8974</t>
  </si>
  <si>
    <t>3652 1478</t>
  </si>
  <si>
    <t>36 564 003</t>
  </si>
  <si>
    <t>2014 5025</t>
  </si>
  <si>
    <t>6549 8795</t>
  </si>
  <si>
    <t>39 528 5698</t>
  </si>
  <si>
    <t>47 856 3201</t>
  </si>
  <si>
    <t>25 478 254</t>
  </si>
  <si>
    <t>0365 524</t>
  </si>
  <si>
    <t>236 659 874</t>
  </si>
  <si>
    <t>0365 4569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</si>
</sst>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* #,##0_);_(&quot;$&quot;* \(#,##0\);_(&quot;$&quot;* &quot;-&quot;??_);_(@_)"/>
    <numFmt numFmtId="166" formatCode="d/mm/yyyy;@"/>
    <numFmt numFmtId="167" formatCode="&quot;$&quot;#,##0.00"/>
    <numFmt numFmtId="168" formatCode="&quot;$&quot;#,##0.000"/>
  </numFmts>
  <fonts count="12" x14ac:knownFonts="1">
    <font>
      <sz val="10"/>
      <name val="Arial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0" xfId="0" applyFont="1"/>
    <xf numFmtId="3" fontId="0" fillId="0" borderId="0" xfId="0" applyNumberFormat="1"/>
    <xf numFmtId="0" fontId="3" fillId="0" borderId="9" xfId="0" applyFont="1" applyBorder="1"/>
    <xf numFmtId="3" fontId="3" fillId="0" borderId="0" xfId="0" applyNumberFormat="1" applyFont="1"/>
    <xf numFmtId="3" fontId="3" fillId="0" borderId="11" xfId="0" applyNumberFormat="1" applyFont="1" applyBorder="1"/>
    <xf numFmtId="44" fontId="3" fillId="0" borderId="0" xfId="1" applyNumberFormat="1" applyFont="1"/>
    <xf numFmtId="44" fontId="3" fillId="0" borderId="11" xfId="0" applyNumberFormat="1" applyFont="1" applyBorder="1"/>
    <xf numFmtId="1" fontId="3" fillId="4" borderId="0" xfId="0" applyNumberFormat="1" applyFont="1" applyFill="1"/>
    <xf numFmtId="1" fontId="3" fillId="0" borderId="3" xfId="0" applyNumberFormat="1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0" fontId="4" fillId="2" borderId="1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wrapText="1"/>
    </xf>
    <xf numFmtId="1" fontId="3" fillId="0" borderId="9" xfId="0" applyNumberFormat="1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9" fontId="3" fillId="0" borderId="9" xfId="0" quotePrefix="1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3" fontId="3" fillId="0" borderId="0" xfId="1" applyNumberFormat="1" applyFont="1"/>
    <xf numFmtId="49" fontId="9" fillId="0" borderId="0" xfId="0" applyNumberFormat="1" applyFont="1" applyFill="1" applyBorder="1" applyAlignment="1">
      <alignment wrapText="1"/>
    </xf>
    <xf numFmtId="0" fontId="9" fillId="0" borderId="0" xfId="0" applyFont="1"/>
    <xf numFmtId="49" fontId="10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49" fontId="3" fillId="0" borderId="3" xfId="0" quotePrefix="1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3" fillId="0" borderId="5" xfId="4" applyFont="1" applyFill="1" applyBorder="1" applyAlignment="1" applyProtection="1">
      <alignment wrapText="1"/>
    </xf>
    <xf numFmtId="0" fontId="3" fillId="0" borderId="5" xfId="0" applyFont="1" applyBorder="1" applyAlignment="1">
      <alignment wrapText="1"/>
    </xf>
    <xf numFmtId="0" fontId="3" fillId="0" borderId="19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4" fillId="2" borderId="25" xfId="0" applyFont="1" applyFill="1" applyBorder="1" applyAlignment="1">
      <alignment horizontal="center" wrapText="1"/>
    </xf>
    <xf numFmtId="0" fontId="4" fillId="2" borderId="6" xfId="0" quotePrefix="1" applyFont="1" applyFill="1" applyBorder="1" applyAlignment="1">
      <alignment horizontal="center" wrapText="1"/>
    </xf>
    <xf numFmtId="166" fontId="3" fillId="0" borderId="9" xfId="0" applyNumberFormat="1" applyFont="1" applyFill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7" xfId="0" applyFont="1" applyFill="1" applyBorder="1"/>
    <xf numFmtId="49" fontId="11" fillId="0" borderId="3" xfId="6" applyNumberFormat="1" applyFont="1" applyFill="1" applyBorder="1" applyAlignment="1">
      <alignment wrapText="1"/>
    </xf>
    <xf numFmtId="0" fontId="3" fillId="0" borderId="5" xfId="0" applyNumberFormat="1" applyFont="1" applyBorder="1" applyAlignment="1">
      <alignment wrapText="1"/>
    </xf>
    <xf numFmtId="0" fontId="3" fillId="0" borderId="18" xfId="0" applyNumberFormat="1" applyFont="1" applyBorder="1" applyAlignment="1">
      <alignment wrapText="1"/>
    </xf>
    <xf numFmtId="0" fontId="3" fillId="0" borderId="3" xfId="0" applyFont="1" applyBorder="1"/>
    <xf numFmtId="0" fontId="3" fillId="0" borderId="16" xfId="0" applyFont="1" applyBorder="1"/>
    <xf numFmtId="0" fontId="3" fillId="0" borderId="5" xfId="0" applyFont="1" applyBorder="1"/>
    <xf numFmtId="0" fontId="11" fillId="0" borderId="3" xfId="5" applyFont="1" applyBorder="1"/>
    <xf numFmtId="49" fontId="3" fillId="0" borderId="3" xfId="0" quotePrefix="1" applyNumberFormat="1" applyFont="1" applyFill="1" applyBorder="1" applyAlignment="1">
      <alignment wrapText="1"/>
    </xf>
    <xf numFmtId="49" fontId="3" fillId="0" borderId="16" xfId="0" quotePrefix="1" applyNumberFormat="1" applyFont="1" applyBorder="1" applyAlignment="1">
      <alignment wrapText="1"/>
    </xf>
    <xf numFmtId="49" fontId="3" fillId="0" borderId="16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4" fillId="2" borderId="22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3" fillId="0" borderId="5" xfId="4" applyFont="1" applyFill="1" applyBorder="1" applyAlignment="1" applyProtection="1">
      <alignment horizontal="left" wrapText="1"/>
    </xf>
    <xf numFmtId="0" fontId="3" fillId="0" borderId="23" xfId="0" applyFont="1" applyFill="1" applyBorder="1" applyAlignment="1">
      <alignment horizontal="left" wrapText="1"/>
    </xf>
    <xf numFmtId="167" fontId="5" fillId="0" borderId="15" xfId="0" applyNumberFormat="1" applyFont="1" applyFill="1" applyBorder="1" applyAlignment="1">
      <alignment wrapText="1"/>
    </xf>
    <xf numFmtId="167" fontId="5" fillId="0" borderId="26" xfId="0" applyNumberFormat="1" applyFont="1" applyFill="1" applyBorder="1" applyAlignment="1">
      <alignment wrapText="1"/>
    </xf>
    <xf numFmtId="168" fontId="5" fillId="0" borderId="10" xfId="0" applyNumberFormat="1" applyFont="1" applyFill="1" applyBorder="1" applyAlignment="1">
      <alignment wrapText="1"/>
    </xf>
    <xf numFmtId="168" fontId="5" fillId="0" borderId="23" xfId="0" applyNumberFormat="1" applyFont="1" applyFill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3" fontId="3" fillId="0" borderId="9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3" fontId="3" fillId="0" borderId="3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167" fontId="3" fillId="0" borderId="3" xfId="0" applyNumberFormat="1" applyFont="1" applyFill="1" applyBorder="1" applyAlignment="1">
      <alignment horizontal="center" wrapText="1"/>
    </xf>
    <xf numFmtId="0" fontId="4" fillId="0" borderId="19" xfId="0" applyFont="1" applyFill="1" applyBorder="1" applyAlignment="1">
      <alignment wrapText="1"/>
    </xf>
    <xf numFmtId="3" fontId="3" fillId="0" borderId="16" xfId="0" applyNumberFormat="1" applyFont="1" applyFill="1" applyBorder="1" applyAlignment="1">
      <alignment horizontal="center" wrapText="1"/>
    </xf>
    <xf numFmtId="167" fontId="3" fillId="0" borderId="16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5" borderId="3" xfId="0" applyFont="1" applyFill="1" applyBorder="1"/>
    <xf numFmtId="166" fontId="3" fillId="0" borderId="3" xfId="0" applyNumberFormat="1" applyFont="1" applyFill="1" applyBorder="1" applyAlignment="1">
      <alignment wrapText="1"/>
    </xf>
    <xf numFmtId="49" fontId="3" fillId="0" borderId="10" xfId="0" applyNumberFormat="1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3" xfId="0" applyNumberFormat="1" applyFont="1" applyFill="1" applyBorder="1" applyAlignment="1">
      <alignment horizontal="right" wrapText="1"/>
    </xf>
    <xf numFmtId="0" fontId="3" fillId="0" borderId="3" xfId="0" applyNumberFormat="1" applyFont="1" applyFill="1" applyBorder="1" applyAlignment="1">
      <alignment wrapText="1"/>
    </xf>
    <xf numFmtId="0" fontId="8" fillId="0" borderId="14" xfId="6" applyBorder="1"/>
    <xf numFmtId="0" fontId="8" fillId="0" borderId="5" xfId="6" applyBorder="1"/>
    <xf numFmtId="0" fontId="8" fillId="0" borderId="19" xfId="6" applyBorder="1"/>
    <xf numFmtId="49" fontId="8" fillId="0" borderId="3" xfId="6" applyNumberFormat="1" applyFill="1" applyBorder="1" applyAlignment="1">
      <alignment wrapText="1"/>
    </xf>
    <xf numFmtId="165" fontId="3" fillId="0" borderId="14" xfId="1" applyNumberFormat="1" applyFont="1" applyBorder="1" applyAlignment="1">
      <alignment wrapText="1"/>
    </xf>
    <xf numFmtId="165" fontId="3" fillId="0" borderId="5" xfId="1" applyNumberFormat="1" applyFont="1" applyFill="1" applyBorder="1" applyAlignment="1">
      <alignment wrapText="1"/>
    </xf>
    <xf numFmtId="165" fontId="3" fillId="0" borderId="5" xfId="1" applyNumberFormat="1" applyFont="1" applyBorder="1" applyAlignment="1">
      <alignment wrapText="1"/>
    </xf>
    <xf numFmtId="165" fontId="3" fillId="0" borderId="19" xfId="1" applyNumberFormat="1" applyFont="1" applyBorder="1" applyAlignment="1">
      <alignment wrapText="1"/>
    </xf>
    <xf numFmtId="44" fontId="3" fillId="0" borderId="13" xfId="1" applyFont="1" applyBorder="1" applyAlignment="1">
      <alignment wrapText="1"/>
    </xf>
    <xf numFmtId="44" fontId="3" fillId="0" borderId="8" xfId="1" applyFont="1" applyFill="1" applyBorder="1" applyAlignment="1">
      <alignment wrapText="1"/>
    </xf>
    <xf numFmtId="44" fontId="3" fillId="0" borderId="8" xfId="1" applyFont="1" applyBorder="1" applyAlignment="1">
      <alignment wrapText="1"/>
    </xf>
    <xf numFmtId="44" fontId="3" fillId="0" borderId="24" xfId="1" applyFont="1" applyBorder="1" applyAlignment="1">
      <alignment wrapText="1"/>
    </xf>
    <xf numFmtId="165" fontId="3" fillId="0" borderId="27" xfId="1" applyNumberFormat="1" applyFont="1" applyBorder="1" applyAlignment="1">
      <alignment wrapText="1"/>
    </xf>
    <xf numFmtId="165" fontId="3" fillId="0" borderId="28" xfId="1" applyNumberFormat="1" applyFont="1" applyBorder="1" applyAlignment="1">
      <alignment wrapText="1"/>
    </xf>
    <xf numFmtId="0" fontId="2" fillId="3" borderId="0" xfId="0" applyFont="1" applyFill="1" applyAlignment="1">
      <alignment horizontal="center"/>
    </xf>
  </cellXfs>
  <cellStyles count="11">
    <cellStyle name="Currency" xfId="1" builtinId="4"/>
    <cellStyle name="Currency 2" xfId="3"/>
    <cellStyle name="Currency 2 2" xfId="9"/>
    <cellStyle name="Currency 2 3" xfId="8"/>
    <cellStyle name="Currency 3" xfId="7"/>
    <cellStyle name="Hyperlink" xfId="6" builtinId="8"/>
    <cellStyle name="Hyperlink 2" xfId="5"/>
    <cellStyle name="Hyperlink 3" xfId="4"/>
    <cellStyle name="Normal" xfId="0" builtinId="0"/>
    <cellStyle name="Normal 2" xfId="2"/>
    <cellStyle name="Percent 2" xfId="1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j@joes.com.au" TargetMode="External"/><Relationship Id="rId13" Type="http://schemas.openxmlformats.org/officeDocument/2006/relationships/hyperlink" Target="mailto:murchiead@murchie.com.au" TargetMode="External"/><Relationship Id="rId18" Type="http://schemas.openxmlformats.org/officeDocument/2006/relationships/hyperlink" Target="mailto:ng@telstra.org.au" TargetMode="External"/><Relationship Id="rId3" Type="http://schemas.openxmlformats.org/officeDocument/2006/relationships/hyperlink" Target="mailto:sperson@telstra.com" TargetMode="External"/><Relationship Id="rId7" Type="http://schemas.openxmlformats.org/officeDocument/2006/relationships/hyperlink" Target="mailto:sarah@investmentpartners.com.au" TargetMode="External"/><Relationship Id="rId12" Type="http://schemas.openxmlformats.org/officeDocument/2006/relationships/hyperlink" Target="mailto:aw@forzacapital.com.au" TargetMode="External"/><Relationship Id="rId17" Type="http://schemas.openxmlformats.org/officeDocument/2006/relationships/hyperlink" Target="mailto:murchie@gmail.com" TargetMode="External"/><Relationship Id="rId2" Type="http://schemas.openxmlformats.org/officeDocument/2006/relationships/hyperlink" Target="mailto:jb@name.it" TargetMode="External"/><Relationship Id="rId16" Type="http://schemas.openxmlformats.org/officeDocument/2006/relationships/hyperlink" Target="mailto:investments@super.com.au" TargetMode="External"/><Relationship Id="rId1" Type="http://schemas.openxmlformats.org/officeDocument/2006/relationships/hyperlink" Target="mailto:JOHN@CITIZEN.COM" TargetMode="External"/><Relationship Id="rId6" Type="http://schemas.openxmlformats.org/officeDocument/2006/relationships/hyperlink" Target="mailto:amurchie@murchie.com.au" TargetMode="External"/><Relationship Id="rId11" Type="http://schemas.openxmlformats.org/officeDocument/2006/relationships/hyperlink" Target="mailto:ff@bikes.org.au" TargetMode="External"/><Relationship Id="rId5" Type="http://schemas.openxmlformats.org/officeDocument/2006/relationships/hyperlink" Target="mailto:friendc123@yahoo.com" TargetMode="External"/><Relationship Id="rId15" Type="http://schemas.openxmlformats.org/officeDocument/2006/relationships/hyperlink" Target="mailto:cthomas@green.com" TargetMode="External"/><Relationship Id="rId10" Type="http://schemas.openxmlformats.org/officeDocument/2006/relationships/hyperlink" Target="mailto:ngermaine@it.com.au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tabbott@parliament.gov.au" TargetMode="External"/><Relationship Id="rId9" Type="http://schemas.openxmlformats.org/officeDocument/2006/relationships/hyperlink" Target="mailto:maryb45@gmail.com" TargetMode="External"/><Relationship Id="rId14" Type="http://schemas.openxmlformats.org/officeDocument/2006/relationships/hyperlink" Target="mailto:fredsmith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"/>
  <sheetViews>
    <sheetView tabSelected="1" zoomScaleNormal="100" workbookViewId="0">
      <selection activeCell="AG22" sqref="AG22:AH28"/>
    </sheetView>
  </sheetViews>
  <sheetFormatPr defaultRowHeight="12.75" x14ac:dyDescent="0.2"/>
  <cols>
    <col min="1" max="1" width="7.5703125" customWidth="1"/>
    <col min="2" max="2" width="27.42578125" customWidth="1"/>
    <col min="3" max="3" width="8.5703125" customWidth="1"/>
    <col min="4" max="4" width="12.5703125" customWidth="1"/>
    <col min="5" max="5" width="5.7109375" customWidth="1"/>
    <col min="6" max="6" width="9.85546875" customWidth="1"/>
    <col min="7" max="7" width="7.42578125" customWidth="1"/>
    <col min="8" max="9" width="8.28515625" customWidth="1"/>
    <col min="10" max="10" width="10" customWidth="1"/>
    <col min="11" max="11" width="12.140625" customWidth="1"/>
    <col min="12" max="12" width="10" customWidth="1"/>
    <col min="13" max="13" width="11.5703125" customWidth="1"/>
    <col min="14" max="14" width="9.140625" style="62" customWidth="1"/>
    <col min="15" max="15" width="9.140625" customWidth="1"/>
    <col min="16" max="16" width="15.140625" customWidth="1"/>
    <col min="17" max="17" width="11.42578125" customWidth="1"/>
    <col min="18" max="20" width="9.140625" customWidth="1"/>
    <col min="21" max="21" width="6" customWidth="1"/>
    <col min="22" max="22" width="10.85546875" customWidth="1"/>
    <col min="23" max="25" width="10.42578125" customWidth="1"/>
    <col min="26" max="26" width="30.42578125" customWidth="1"/>
    <col min="27" max="27" width="33.28515625" customWidth="1"/>
    <col min="28" max="28" width="10.7109375" customWidth="1"/>
    <col min="29" max="29" width="21.7109375" customWidth="1"/>
    <col min="30" max="30" width="9" customWidth="1"/>
    <col min="31" max="31" width="32.42578125" customWidth="1"/>
    <col min="32" max="32" width="18.5703125" customWidth="1"/>
    <col min="33" max="33" width="9.140625" customWidth="1"/>
    <col min="34" max="34" width="11.28515625" customWidth="1"/>
    <col min="35" max="35" width="3.28515625" customWidth="1"/>
  </cols>
  <sheetData>
    <row r="1" spans="1:34" ht="20.25" x14ac:dyDescent="0.3">
      <c r="A1" s="112" t="s">
        <v>150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4" ht="13.5" thickBot="1" x14ac:dyDescent="0.25"/>
    <row r="3" spans="1:34" s="1" customFormat="1" ht="34.5" thickBot="1" x14ac:dyDescent="0.25">
      <c r="A3" s="15" t="s">
        <v>19</v>
      </c>
      <c r="B3" s="15" t="s">
        <v>0</v>
      </c>
      <c r="C3" s="2" t="s">
        <v>5</v>
      </c>
      <c r="D3" s="2" t="s">
        <v>8</v>
      </c>
      <c r="E3" s="2" t="s">
        <v>9</v>
      </c>
      <c r="F3" s="2" t="s">
        <v>20</v>
      </c>
      <c r="G3" s="2" t="s">
        <v>22</v>
      </c>
      <c r="H3" s="2" t="s">
        <v>6</v>
      </c>
      <c r="I3" s="2" t="s">
        <v>7</v>
      </c>
      <c r="J3" s="46" t="s">
        <v>10</v>
      </c>
      <c r="K3" s="47" t="s">
        <v>31</v>
      </c>
      <c r="L3" s="3" t="s">
        <v>1</v>
      </c>
      <c r="M3" s="3" t="s">
        <v>4</v>
      </c>
      <c r="N3" s="63" t="s">
        <v>2</v>
      </c>
      <c r="O3" s="3" t="s">
        <v>3</v>
      </c>
      <c r="P3" s="2" t="s">
        <v>11</v>
      </c>
      <c r="Q3" s="2" t="s">
        <v>12</v>
      </c>
      <c r="R3" s="2" t="s">
        <v>13</v>
      </c>
      <c r="S3" s="2" t="s">
        <v>14</v>
      </c>
      <c r="T3" s="2" t="s">
        <v>16</v>
      </c>
      <c r="U3" s="2" t="s">
        <v>15</v>
      </c>
      <c r="V3" s="2" t="s">
        <v>32</v>
      </c>
      <c r="W3" s="3" t="s">
        <v>33</v>
      </c>
      <c r="X3" s="2" t="s">
        <v>17</v>
      </c>
      <c r="Y3" s="3" t="s">
        <v>29</v>
      </c>
      <c r="Z3" s="3" t="s">
        <v>18</v>
      </c>
      <c r="AA3" s="46" t="s">
        <v>38</v>
      </c>
      <c r="AB3" s="3" t="s">
        <v>30</v>
      </c>
      <c r="AC3" s="3" t="s">
        <v>36</v>
      </c>
      <c r="AD3" s="3" t="s">
        <v>24</v>
      </c>
      <c r="AE3" s="2" t="s">
        <v>25</v>
      </c>
      <c r="AF3" s="3" t="s">
        <v>26</v>
      </c>
      <c r="AG3" s="3" t="s">
        <v>27</v>
      </c>
      <c r="AH3" s="2" t="s">
        <v>28</v>
      </c>
    </row>
    <row r="4" spans="1:34" ht="22.5" x14ac:dyDescent="0.2">
      <c r="A4" s="28">
        <v>1</v>
      </c>
      <c r="B4" s="75" t="s">
        <v>58</v>
      </c>
      <c r="C4" s="76">
        <v>100</v>
      </c>
      <c r="D4" s="76">
        <v>100</v>
      </c>
      <c r="E4" s="68">
        <v>1</v>
      </c>
      <c r="F4" s="4" t="s">
        <v>21</v>
      </c>
      <c r="G4" s="19" t="s">
        <v>23</v>
      </c>
      <c r="H4" s="17">
        <v>1</v>
      </c>
      <c r="I4" s="17">
        <v>100</v>
      </c>
      <c r="J4" s="48">
        <v>42186</v>
      </c>
      <c r="K4" s="84" t="s">
        <v>63</v>
      </c>
      <c r="L4" s="84" t="s">
        <v>64</v>
      </c>
      <c r="M4" s="19" t="s">
        <v>41</v>
      </c>
      <c r="N4" s="64" t="s">
        <v>108</v>
      </c>
      <c r="O4" s="18" t="s">
        <v>109</v>
      </c>
      <c r="P4" s="4" t="s">
        <v>131</v>
      </c>
      <c r="Q4" s="4"/>
      <c r="R4" s="4"/>
      <c r="S4" s="4" t="s">
        <v>161</v>
      </c>
      <c r="T4" s="92" t="s">
        <v>42</v>
      </c>
      <c r="U4" s="4">
        <v>3124</v>
      </c>
      <c r="V4" s="93"/>
      <c r="W4" s="4"/>
      <c r="X4" s="4"/>
      <c r="Y4" s="18" t="s">
        <v>174</v>
      </c>
      <c r="Z4" s="98" t="s">
        <v>209</v>
      </c>
      <c r="AA4" s="7"/>
      <c r="AB4" s="7" t="s">
        <v>44</v>
      </c>
      <c r="AC4" s="18"/>
      <c r="AD4" s="102" t="s">
        <v>52</v>
      </c>
      <c r="AE4" s="111" t="str">
        <f>B4</f>
        <v>Company 1 Pty Ltd ATF Company 1 Investment Trust</v>
      </c>
      <c r="AF4" s="106" t="s">
        <v>166</v>
      </c>
      <c r="AG4" s="20" t="s">
        <v>236</v>
      </c>
      <c r="AH4" s="21" t="s">
        <v>249</v>
      </c>
    </row>
    <row r="5" spans="1:34" x14ac:dyDescent="0.2">
      <c r="A5" s="29">
        <v>2</v>
      </c>
      <c r="B5" s="77" t="s">
        <v>59</v>
      </c>
      <c r="C5" s="78">
        <v>1000000</v>
      </c>
      <c r="D5" s="78">
        <v>1000000</v>
      </c>
      <c r="E5" s="69">
        <v>1</v>
      </c>
      <c r="F5" s="33" t="s">
        <v>21</v>
      </c>
      <c r="G5" s="44" t="s">
        <v>23</v>
      </c>
      <c r="H5" s="13">
        <f t="shared" ref="H5" si="0">I4+1</f>
        <v>101</v>
      </c>
      <c r="I5" s="13">
        <f t="shared" ref="I5:I18" si="1">(H5+C5)-1</f>
        <v>1000100</v>
      </c>
      <c r="J5" s="89">
        <f>$J$4</f>
        <v>42186</v>
      </c>
      <c r="K5" s="85"/>
      <c r="L5" s="85" t="s">
        <v>65</v>
      </c>
      <c r="M5" s="43" t="s">
        <v>41</v>
      </c>
      <c r="N5" s="65" t="s">
        <v>110</v>
      </c>
      <c r="O5" s="34" t="s">
        <v>111</v>
      </c>
      <c r="P5" s="35" t="s">
        <v>132</v>
      </c>
      <c r="Q5" s="35" t="s">
        <v>133</v>
      </c>
      <c r="R5" s="35"/>
      <c r="S5" s="35" t="s">
        <v>162</v>
      </c>
      <c r="T5" s="38" t="s">
        <v>47</v>
      </c>
      <c r="U5" s="35">
        <v>2036</v>
      </c>
      <c r="V5" s="90" t="s">
        <v>175</v>
      </c>
      <c r="W5" s="35"/>
      <c r="X5" s="35"/>
      <c r="Y5" s="53" t="s">
        <v>195</v>
      </c>
      <c r="Z5" s="99" t="s">
        <v>210</v>
      </c>
      <c r="AA5" s="37"/>
      <c r="AB5" s="88" t="s">
        <v>18</v>
      </c>
      <c r="AC5" s="34"/>
      <c r="AD5" s="103" t="s">
        <v>45</v>
      </c>
      <c r="AE5" s="110" t="str">
        <f t="shared" ref="AE5:AE20" si="2">B5</f>
        <v>Joe Bloggs</v>
      </c>
      <c r="AF5" s="74" t="s">
        <v>46</v>
      </c>
      <c r="AG5" s="37" t="s">
        <v>237</v>
      </c>
      <c r="AH5" s="37" t="s">
        <v>250</v>
      </c>
    </row>
    <row r="6" spans="1:34" ht="22.5" x14ac:dyDescent="0.2">
      <c r="A6" s="29">
        <v>3</v>
      </c>
      <c r="B6" s="77" t="s">
        <v>60</v>
      </c>
      <c r="C6" s="78">
        <v>350000</v>
      </c>
      <c r="D6" s="78">
        <v>350000</v>
      </c>
      <c r="E6" s="69">
        <v>1</v>
      </c>
      <c r="F6" s="33" t="s">
        <v>21</v>
      </c>
      <c r="G6" s="44" t="s">
        <v>23</v>
      </c>
      <c r="H6" s="13">
        <f t="shared" ref="H6:H18" si="3">I5+1</f>
        <v>1000101</v>
      </c>
      <c r="I6" s="13">
        <f t="shared" si="1"/>
        <v>1350100</v>
      </c>
      <c r="J6" s="89">
        <f t="shared" ref="J6:J19" si="4">$J$4</f>
        <v>42186</v>
      </c>
      <c r="K6" s="85" t="s">
        <v>67</v>
      </c>
      <c r="L6" s="85" t="s">
        <v>66</v>
      </c>
      <c r="M6" s="43" t="s">
        <v>41</v>
      </c>
      <c r="N6" s="65" t="s">
        <v>112</v>
      </c>
      <c r="O6" s="34" t="s">
        <v>113</v>
      </c>
      <c r="P6" s="35" t="s">
        <v>57</v>
      </c>
      <c r="Q6" s="35" t="s">
        <v>134</v>
      </c>
      <c r="R6" s="35"/>
      <c r="S6" s="35" t="s">
        <v>163</v>
      </c>
      <c r="T6" s="35" t="s">
        <v>42</v>
      </c>
      <c r="U6" s="35">
        <v>3123</v>
      </c>
      <c r="V6" s="91" t="s">
        <v>176</v>
      </c>
      <c r="W6" s="35"/>
      <c r="X6" s="35"/>
      <c r="Y6" s="53" t="s">
        <v>196</v>
      </c>
      <c r="Z6" s="99" t="s">
        <v>211</v>
      </c>
      <c r="AA6" s="55"/>
      <c r="AB6" s="36" t="s">
        <v>18</v>
      </c>
      <c r="AC6" s="34"/>
      <c r="AD6" s="103" t="s">
        <v>48</v>
      </c>
      <c r="AE6" s="110" t="str">
        <f t="shared" si="2"/>
        <v>Person 1 ATF Person Super Fund</v>
      </c>
      <c r="AF6" s="74" t="s">
        <v>230</v>
      </c>
      <c r="AG6" s="37" t="s">
        <v>238</v>
      </c>
      <c r="AH6" s="37" t="s">
        <v>251</v>
      </c>
    </row>
    <row r="7" spans="1:34" ht="22.5" x14ac:dyDescent="0.2">
      <c r="A7" s="29">
        <v>4</v>
      </c>
      <c r="B7" s="77" t="s">
        <v>61</v>
      </c>
      <c r="C7" s="78">
        <v>250000</v>
      </c>
      <c r="D7" s="78">
        <v>250000</v>
      </c>
      <c r="E7" s="69">
        <v>1</v>
      </c>
      <c r="F7" s="33" t="s">
        <v>21</v>
      </c>
      <c r="G7" s="44" t="s">
        <v>23</v>
      </c>
      <c r="H7" s="13">
        <f t="shared" si="3"/>
        <v>1350101</v>
      </c>
      <c r="I7" s="13">
        <f t="shared" si="1"/>
        <v>1600100</v>
      </c>
      <c r="J7" s="89">
        <f t="shared" si="4"/>
        <v>42186</v>
      </c>
      <c r="K7" s="85" t="s">
        <v>80</v>
      </c>
      <c r="L7" s="85" t="s">
        <v>94</v>
      </c>
      <c r="M7" s="43" t="s">
        <v>41</v>
      </c>
      <c r="N7" s="65" t="s">
        <v>115</v>
      </c>
      <c r="O7" s="34" t="s">
        <v>116</v>
      </c>
      <c r="P7" s="35" t="s">
        <v>135</v>
      </c>
      <c r="Q7" s="35" t="s">
        <v>136</v>
      </c>
      <c r="R7" s="35"/>
      <c r="S7" s="35" t="s">
        <v>164</v>
      </c>
      <c r="T7" s="38" t="s">
        <v>173</v>
      </c>
      <c r="U7" s="96">
        <v>564</v>
      </c>
      <c r="V7" s="91"/>
      <c r="W7" s="35" t="s">
        <v>177</v>
      </c>
      <c r="X7" s="35" t="s">
        <v>178</v>
      </c>
      <c r="Y7" s="14" t="s">
        <v>197</v>
      </c>
      <c r="Z7" s="99" t="s">
        <v>212</v>
      </c>
      <c r="AA7" s="58"/>
      <c r="AB7" s="36" t="s">
        <v>18</v>
      </c>
      <c r="AC7" s="34"/>
      <c r="AD7" s="103" t="s">
        <v>48</v>
      </c>
      <c r="AE7" s="110" t="str">
        <f t="shared" si="2"/>
        <v>Company Pty Ltd</v>
      </c>
      <c r="AF7" s="74" t="s">
        <v>231</v>
      </c>
      <c r="AG7" s="37" t="s">
        <v>239</v>
      </c>
      <c r="AH7" s="37" t="s">
        <v>252</v>
      </c>
    </row>
    <row r="8" spans="1:34" ht="22.5" x14ac:dyDescent="0.2">
      <c r="A8" s="29">
        <v>5</v>
      </c>
      <c r="B8" s="77" t="s">
        <v>62</v>
      </c>
      <c r="C8" s="78">
        <v>500000</v>
      </c>
      <c r="D8" s="78">
        <v>50000</v>
      </c>
      <c r="E8" s="69">
        <v>1</v>
      </c>
      <c r="F8" s="33" t="s">
        <v>21</v>
      </c>
      <c r="G8" s="44" t="s">
        <v>114</v>
      </c>
      <c r="H8" s="13">
        <f t="shared" si="3"/>
        <v>1600101</v>
      </c>
      <c r="I8" s="13">
        <f t="shared" si="1"/>
        <v>2100100</v>
      </c>
      <c r="J8" s="89">
        <f t="shared" si="4"/>
        <v>42186</v>
      </c>
      <c r="K8" s="85" t="s">
        <v>81</v>
      </c>
      <c r="L8" s="85" t="s">
        <v>95</v>
      </c>
      <c r="M8" s="43" t="s">
        <v>41</v>
      </c>
      <c r="N8" s="65" t="s">
        <v>54</v>
      </c>
      <c r="O8" s="34" t="s">
        <v>117</v>
      </c>
      <c r="P8" s="35" t="s">
        <v>137</v>
      </c>
      <c r="Q8" s="35"/>
      <c r="R8" s="35"/>
      <c r="S8" s="35" t="s">
        <v>165</v>
      </c>
      <c r="T8" s="35" t="s">
        <v>42</v>
      </c>
      <c r="U8" s="97">
        <v>3212</v>
      </c>
      <c r="V8" s="90" t="s">
        <v>179</v>
      </c>
      <c r="W8" s="35" t="s">
        <v>183</v>
      </c>
      <c r="X8" s="35"/>
      <c r="Y8" s="34" t="s">
        <v>198</v>
      </c>
      <c r="Z8" s="99" t="s">
        <v>213</v>
      </c>
      <c r="AA8" s="37"/>
      <c r="AB8" s="36" t="s">
        <v>18</v>
      </c>
      <c r="AC8" s="34"/>
      <c r="AD8" s="103" t="s">
        <v>227</v>
      </c>
      <c r="AE8" s="110" t="str">
        <f t="shared" si="2"/>
        <v>CGF Pty Ltd ATF CJF Super Fund</v>
      </c>
      <c r="AF8" s="74" t="s">
        <v>164</v>
      </c>
      <c r="AG8" s="37" t="s">
        <v>240</v>
      </c>
      <c r="AH8" s="37" t="s">
        <v>253</v>
      </c>
    </row>
    <row r="9" spans="1:34" ht="22.5" x14ac:dyDescent="0.2">
      <c r="A9" s="29">
        <v>6</v>
      </c>
      <c r="B9" s="77" t="s">
        <v>68</v>
      </c>
      <c r="C9" s="78">
        <v>1500000</v>
      </c>
      <c r="D9" s="78">
        <v>1500000</v>
      </c>
      <c r="E9" s="69">
        <v>1</v>
      </c>
      <c r="F9" s="33" t="s">
        <v>21</v>
      </c>
      <c r="G9" s="44" t="s">
        <v>23</v>
      </c>
      <c r="H9" s="13">
        <f t="shared" si="3"/>
        <v>2100101</v>
      </c>
      <c r="I9" s="13">
        <f t="shared" si="1"/>
        <v>3600100</v>
      </c>
      <c r="J9" s="89">
        <f t="shared" si="4"/>
        <v>42186</v>
      </c>
      <c r="K9" s="85" t="s">
        <v>82</v>
      </c>
      <c r="L9" s="85" t="s">
        <v>96</v>
      </c>
      <c r="M9" s="43" t="s">
        <v>49</v>
      </c>
      <c r="N9" s="65" t="s">
        <v>118</v>
      </c>
      <c r="O9" s="34" t="s">
        <v>40</v>
      </c>
      <c r="P9" s="35" t="s">
        <v>138</v>
      </c>
      <c r="Q9" s="35" t="s">
        <v>139</v>
      </c>
      <c r="R9" s="35"/>
      <c r="S9" s="35" t="s">
        <v>166</v>
      </c>
      <c r="T9" s="35" t="s">
        <v>42</v>
      </c>
      <c r="U9" s="96">
        <v>3000</v>
      </c>
      <c r="V9" s="91" t="s">
        <v>180</v>
      </c>
      <c r="W9" s="35" t="s">
        <v>184</v>
      </c>
      <c r="X9" s="35"/>
      <c r="Y9" s="14" t="s">
        <v>199</v>
      </c>
      <c r="Z9" s="99" t="s">
        <v>214</v>
      </c>
      <c r="AA9" s="101" t="s">
        <v>225</v>
      </c>
      <c r="AB9" s="36" t="s">
        <v>18</v>
      </c>
      <c r="AC9" s="34"/>
      <c r="AD9" s="103" t="s">
        <v>50</v>
      </c>
      <c r="AE9" s="110" t="str">
        <f t="shared" si="2"/>
        <v>Adam Murchie ATF Adam Murchie Family Trust</v>
      </c>
      <c r="AF9" s="74" t="s">
        <v>232</v>
      </c>
      <c r="AG9" s="37" t="s">
        <v>241</v>
      </c>
      <c r="AH9" s="37" t="s">
        <v>250</v>
      </c>
    </row>
    <row r="10" spans="1:34" ht="22.5" x14ac:dyDescent="0.2">
      <c r="A10" s="29">
        <v>7</v>
      </c>
      <c r="B10" s="77" t="s">
        <v>69</v>
      </c>
      <c r="C10" s="78">
        <v>250000</v>
      </c>
      <c r="D10" s="78">
        <v>25000</v>
      </c>
      <c r="E10" s="69">
        <v>1</v>
      </c>
      <c r="F10" s="33" t="s">
        <v>21</v>
      </c>
      <c r="G10" s="44" t="s">
        <v>114</v>
      </c>
      <c r="H10" s="13">
        <f t="shared" si="3"/>
        <v>3600101</v>
      </c>
      <c r="I10" s="13">
        <f t="shared" si="1"/>
        <v>3850100</v>
      </c>
      <c r="J10" s="89">
        <f t="shared" si="4"/>
        <v>42186</v>
      </c>
      <c r="K10" s="85" t="s">
        <v>83</v>
      </c>
      <c r="L10" s="85" t="s">
        <v>97</v>
      </c>
      <c r="M10" s="43" t="s">
        <v>41</v>
      </c>
      <c r="N10" s="66" t="s">
        <v>119</v>
      </c>
      <c r="O10" s="40" t="s">
        <v>40</v>
      </c>
      <c r="P10" s="35" t="s">
        <v>140</v>
      </c>
      <c r="Q10" s="35" t="s">
        <v>138</v>
      </c>
      <c r="R10" s="35" t="s">
        <v>141</v>
      </c>
      <c r="S10" s="35" t="s">
        <v>46</v>
      </c>
      <c r="T10" s="35" t="s">
        <v>47</v>
      </c>
      <c r="U10" s="96">
        <v>2000</v>
      </c>
      <c r="V10" s="91"/>
      <c r="W10" s="35" t="s">
        <v>185</v>
      </c>
      <c r="X10" s="35" t="s">
        <v>193</v>
      </c>
      <c r="Y10" s="14" t="s">
        <v>200</v>
      </c>
      <c r="Z10" s="99" t="s">
        <v>215</v>
      </c>
      <c r="AA10" s="37"/>
      <c r="AB10" s="36" t="s">
        <v>18</v>
      </c>
      <c r="AC10" s="34"/>
      <c r="AD10" s="103" t="s">
        <v>50</v>
      </c>
      <c r="AE10" s="110" t="str">
        <f t="shared" si="2"/>
        <v>Murchie Investments Pty Ltd ATF Murchie Family Super Fund</v>
      </c>
      <c r="AF10" s="74" t="s">
        <v>232</v>
      </c>
      <c r="AG10" s="37" t="s">
        <v>241</v>
      </c>
      <c r="AH10" s="37" t="s">
        <v>254</v>
      </c>
    </row>
    <row r="11" spans="1:34" ht="22.5" x14ac:dyDescent="0.2">
      <c r="A11" s="29">
        <v>8</v>
      </c>
      <c r="B11" s="79" t="s">
        <v>70</v>
      </c>
      <c r="C11" s="78">
        <v>350000</v>
      </c>
      <c r="D11" s="78">
        <v>350000</v>
      </c>
      <c r="E11" s="69">
        <v>1</v>
      </c>
      <c r="F11" s="33" t="s">
        <v>21</v>
      </c>
      <c r="G11" s="44" t="s">
        <v>23</v>
      </c>
      <c r="H11" s="13">
        <f t="shared" si="3"/>
        <v>3850101</v>
      </c>
      <c r="I11" s="13">
        <f t="shared" si="1"/>
        <v>4200100</v>
      </c>
      <c r="J11" s="89">
        <f t="shared" si="4"/>
        <v>42186</v>
      </c>
      <c r="K11" s="85" t="s">
        <v>84</v>
      </c>
      <c r="L11" s="85" t="s">
        <v>98</v>
      </c>
      <c r="M11" s="43" t="s">
        <v>41</v>
      </c>
      <c r="N11" s="65" t="s">
        <v>110</v>
      </c>
      <c r="O11" s="34" t="s">
        <v>110</v>
      </c>
      <c r="P11" s="35" t="s">
        <v>142</v>
      </c>
      <c r="Q11" s="35"/>
      <c r="R11" s="35"/>
      <c r="S11" s="35" t="s">
        <v>167</v>
      </c>
      <c r="T11" s="35" t="s">
        <v>43</v>
      </c>
      <c r="U11" s="97">
        <v>4000</v>
      </c>
      <c r="V11" s="91" t="s">
        <v>181</v>
      </c>
      <c r="W11" s="35" t="s">
        <v>186</v>
      </c>
      <c r="X11" s="35"/>
      <c r="Y11" s="14" t="s">
        <v>201</v>
      </c>
      <c r="Z11" s="99" t="s">
        <v>216</v>
      </c>
      <c r="AA11" s="37"/>
      <c r="AB11" s="36" t="s">
        <v>44</v>
      </c>
      <c r="AC11" s="34"/>
      <c r="AD11" s="103" t="s">
        <v>45</v>
      </c>
      <c r="AE11" s="110" t="str">
        <f t="shared" si="2"/>
        <v>Joe Pty Ltd ATF Joe Investment Trust</v>
      </c>
      <c r="AF11" s="107" t="s">
        <v>234</v>
      </c>
      <c r="AG11" s="59" t="s">
        <v>242</v>
      </c>
      <c r="AH11" s="16" t="s">
        <v>255</v>
      </c>
    </row>
    <row r="12" spans="1:34" x14ac:dyDescent="0.2">
      <c r="A12" s="29">
        <v>9</v>
      </c>
      <c r="B12" s="77" t="s">
        <v>71</v>
      </c>
      <c r="C12" s="78">
        <v>450000</v>
      </c>
      <c r="D12" s="78">
        <v>450000</v>
      </c>
      <c r="E12" s="69">
        <v>1</v>
      </c>
      <c r="F12" s="33" t="s">
        <v>21</v>
      </c>
      <c r="G12" s="44" t="s">
        <v>23</v>
      </c>
      <c r="H12" s="13">
        <f t="shared" si="3"/>
        <v>4200101</v>
      </c>
      <c r="I12" s="13">
        <f t="shared" si="1"/>
        <v>4650100</v>
      </c>
      <c r="J12" s="89">
        <f t="shared" si="4"/>
        <v>42186</v>
      </c>
      <c r="K12" s="85" t="s">
        <v>85</v>
      </c>
      <c r="L12" s="85" t="s">
        <v>99</v>
      </c>
      <c r="M12" s="43" t="s">
        <v>41</v>
      </c>
      <c r="N12" s="65" t="s">
        <v>120</v>
      </c>
      <c r="O12" s="34" t="s">
        <v>111</v>
      </c>
      <c r="P12" s="35" t="s">
        <v>143</v>
      </c>
      <c r="Q12" s="35"/>
      <c r="R12" s="35"/>
      <c r="S12" s="35" t="s">
        <v>168</v>
      </c>
      <c r="T12" s="35" t="s">
        <v>42</v>
      </c>
      <c r="U12" s="35">
        <v>3654</v>
      </c>
      <c r="V12" s="91"/>
      <c r="W12" s="35"/>
      <c r="X12" s="35"/>
      <c r="Y12" s="53" t="s">
        <v>202</v>
      </c>
      <c r="Z12" s="99" t="s">
        <v>217</v>
      </c>
      <c r="AA12" s="55"/>
      <c r="AB12" s="36" t="s">
        <v>18</v>
      </c>
      <c r="AC12" s="34"/>
      <c r="AD12" s="103" t="s">
        <v>48</v>
      </c>
      <c r="AE12" s="110" t="str">
        <f t="shared" si="2"/>
        <v>Mary Bloggs Pty Ltd</v>
      </c>
      <c r="AF12" s="74" t="s">
        <v>233</v>
      </c>
      <c r="AG12" s="37" t="s">
        <v>239</v>
      </c>
      <c r="AH12" s="37" t="s">
        <v>256</v>
      </c>
    </row>
    <row r="13" spans="1:34" ht="22.5" x14ac:dyDescent="0.2">
      <c r="A13" s="29">
        <v>10</v>
      </c>
      <c r="B13" s="77" t="s">
        <v>72</v>
      </c>
      <c r="C13" s="78">
        <v>200000</v>
      </c>
      <c r="D13" s="78">
        <v>200000</v>
      </c>
      <c r="E13" s="69">
        <v>1</v>
      </c>
      <c r="F13" s="33" t="s">
        <v>21</v>
      </c>
      <c r="G13" s="44" t="s">
        <v>23</v>
      </c>
      <c r="H13" s="13">
        <f t="shared" si="3"/>
        <v>4650101</v>
      </c>
      <c r="I13" s="13">
        <f t="shared" si="1"/>
        <v>4850100</v>
      </c>
      <c r="J13" s="89">
        <f t="shared" si="4"/>
        <v>42186</v>
      </c>
      <c r="K13" s="85" t="s">
        <v>86</v>
      </c>
      <c r="L13" s="85" t="s">
        <v>100</v>
      </c>
      <c r="M13" s="43" t="s">
        <v>41</v>
      </c>
      <c r="N13" s="65" t="s">
        <v>121</v>
      </c>
      <c r="O13" s="34" t="s">
        <v>56</v>
      </c>
      <c r="P13" s="35" t="s">
        <v>144</v>
      </c>
      <c r="Q13" s="35"/>
      <c r="R13" s="35"/>
      <c r="S13" s="35" t="s">
        <v>169</v>
      </c>
      <c r="T13" s="35" t="s">
        <v>47</v>
      </c>
      <c r="U13" s="35">
        <v>2034</v>
      </c>
      <c r="V13" s="91"/>
      <c r="W13" s="35" t="s">
        <v>187</v>
      </c>
      <c r="X13" s="35"/>
      <c r="Y13" s="53"/>
      <c r="Z13" s="57"/>
      <c r="AA13" s="52"/>
      <c r="AB13" s="36" t="s">
        <v>44</v>
      </c>
      <c r="AC13" s="34"/>
      <c r="AD13" s="103" t="s">
        <v>45</v>
      </c>
      <c r="AE13" s="110" t="str">
        <f t="shared" si="2"/>
        <v>Jimbo Pty Ltd ATF Jim Bo Super Fund</v>
      </c>
      <c r="AF13" s="74"/>
      <c r="AG13" s="37" t="s">
        <v>243</v>
      </c>
      <c r="AH13" s="37" t="s">
        <v>257</v>
      </c>
    </row>
    <row r="14" spans="1:34" ht="22.5" x14ac:dyDescent="0.2">
      <c r="A14" s="29">
        <v>11</v>
      </c>
      <c r="B14" s="77" t="s">
        <v>73</v>
      </c>
      <c r="C14" s="78">
        <v>500000</v>
      </c>
      <c r="D14" s="78">
        <v>500000</v>
      </c>
      <c r="E14" s="69">
        <v>1</v>
      </c>
      <c r="F14" s="33" t="s">
        <v>21</v>
      </c>
      <c r="G14" s="44" t="s">
        <v>23</v>
      </c>
      <c r="H14" s="13">
        <f t="shared" si="3"/>
        <v>4850101</v>
      </c>
      <c r="I14" s="13">
        <f t="shared" si="1"/>
        <v>5350100</v>
      </c>
      <c r="J14" s="89">
        <f t="shared" si="4"/>
        <v>42186</v>
      </c>
      <c r="K14" s="85" t="s">
        <v>87</v>
      </c>
      <c r="L14" s="85" t="s">
        <v>101</v>
      </c>
      <c r="M14" s="43" t="s">
        <v>41</v>
      </c>
      <c r="N14" s="65" t="s">
        <v>122</v>
      </c>
      <c r="O14" s="34" t="s">
        <v>123</v>
      </c>
      <c r="P14" s="35" t="s">
        <v>145</v>
      </c>
      <c r="Q14" s="35" t="s">
        <v>146</v>
      </c>
      <c r="R14" s="35"/>
      <c r="S14" s="35" t="s">
        <v>46</v>
      </c>
      <c r="T14" s="35" t="s">
        <v>47</v>
      </c>
      <c r="U14" s="97">
        <v>2000</v>
      </c>
      <c r="V14" s="91" t="s">
        <v>182</v>
      </c>
      <c r="W14" s="35" t="s">
        <v>188</v>
      </c>
      <c r="X14" s="35"/>
      <c r="Y14" s="14" t="s">
        <v>203</v>
      </c>
      <c r="Z14" s="99" t="s">
        <v>218</v>
      </c>
      <c r="AA14" s="101" t="s">
        <v>226</v>
      </c>
      <c r="AB14" s="36" t="s">
        <v>44</v>
      </c>
      <c r="AC14" s="34"/>
      <c r="AD14" s="104" t="s">
        <v>45</v>
      </c>
      <c r="AE14" s="110" t="str">
        <f t="shared" si="2"/>
        <v>Nathan Investments Pty Ltd ATF Nathan Family Trust</v>
      </c>
      <c r="AF14" s="108" t="s">
        <v>46</v>
      </c>
      <c r="AG14" s="31" t="s">
        <v>244</v>
      </c>
      <c r="AH14" s="32" t="s">
        <v>258</v>
      </c>
    </row>
    <row r="15" spans="1:34" ht="22.5" x14ac:dyDescent="0.2">
      <c r="A15" s="29">
        <v>12</v>
      </c>
      <c r="B15" s="77" t="s">
        <v>74</v>
      </c>
      <c r="C15" s="78">
        <v>500000</v>
      </c>
      <c r="D15" s="78">
        <v>500000</v>
      </c>
      <c r="E15" s="69">
        <v>1</v>
      </c>
      <c r="F15" s="33" t="s">
        <v>21</v>
      </c>
      <c r="G15" s="44" t="s">
        <v>23</v>
      </c>
      <c r="H15" s="13">
        <f t="shared" si="3"/>
        <v>5350101</v>
      </c>
      <c r="I15" s="13">
        <f t="shared" si="1"/>
        <v>5850100</v>
      </c>
      <c r="J15" s="89">
        <f t="shared" si="4"/>
        <v>42186</v>
      </c>
      <c r="K15" s="85" t="s">
        <v>88</v>
      </c>
      <c r="L15" s="85" t="s">
        <v>102</v>
      </c>
      <c r="M15" s="43" t="s">
        <v>41</v>
      </c>
      <c r="N15" s="65" t="s">
        <v>129</v>
      </c>
      <c r="O15" s="34" t="s">
        <v>130</v>
      </c>
      <c r="P15" s="35" t="s">
        <v>147</v>
      </c>
      <c r="Q15" s="35" t="s">
        <v>148</v>
      </c>
      <c r="R15" s="35"/>
      <c r="S15" s="35" t="s">
        <v>149</v>
      </c>
      <c r="T15" s="35" t="s">
        <v>47</v>
      </c>
      <c r="U15" s="97">
        <v>2154</v>
      </c>
      <c r="V15" s="91"/>
      <c r="W15" s="35" t="s">
        <v>189</v>
      </c>
      <c r="X15" s="35"/>
      <c r="Y15" s="14" t="s">
        <v>204</v>
      </c>
      <c r="Z15" s="99" t="s">
        <v>219</v>
      </c>
      <c r="AA15" s="37"/>
      <c r="AB15" s="36" t="s">
        <v>18</v>
      </c>
      <c r="AC15" s="34"/>
      <c r="AD15" s="103" t="s">
        <v>52</v>
      </c>
      <c r="AE15" s="110" t="str">
        <f t="shared" si="2"/>
        <v>Equity Holdings Pty Ltd ATF Equity IT Super Fund</v>
      </c>
      <c r="AF15" s="74" t="s">
        <v>149</v>
      </c>
      <c r="AG15" s="37" t="s">
        <v>240</v>
      </c>
      <c r="AH15" s="37" t="s">
        <v>259</v>
      </c>
    </row>
    <row r="16" spans="1:34" ht="22.5" x14ac:dyDescent="0.2">
      <c r="A16" s="29">
        <v>13</v>
      </c>
      <c r="B16" s="77" t="s">
        <v>75</v>
      </c>
      <c r="C16" s="78">
        <v>100000</v>
      </c>
      <c r="D16" s="78">
        <v>100000</v>
      </c>
      <c r="E16" s="69">
        <v>1</v>
      </c>
      <c r="F16" s="33" t="s">
        <v>21</v>
      </c>
      <c r="G16" s="44" t="s">
        <v>23</v>
      </c>
      <c r="H16" s="13">
        <f t="shared" si="3"/>
        <v>5850101</v>
      </c>
      <c r="I16" s="13">
        <f t="shared" si="1"/>
        <v>5950100</v>
      </c>
      <c r="J16" s="89">
        <f t="shared" si="4"/>
        <v>42186</v>
      </c>
      <c r="K16" s="85" t="s">
        <v>89</v>
      </c>
      <c r="L16" s="85" t="s">
        <v>103</v>
      </c>
      <c r="M16" s="43" t="s">
        <v>41</v>
      </c>
      <c r="N16" s="65" t="s">
        <v>124</v>
      </c>
      <c r="O16" s="34" t="s">
        <v>125</v>
      </c>
      <c r="P16" s="35" t="s">
        <v>151</v>
      </c>
      <c r="Q16" s="35" t="s">
        <v>152</v>
      </c>
      <c r="R16" s="35"/>
      <c r="S16" s="35" t="s">
        <v>166</v>
      </c>
      <c r="T16" s="35" t="s">
        <v>42</v>
      </c>
      <c r="U16" s="97">
        <v>3000</v>
      </c>
      <c r="V16" s="91"/>
      <c r="W16" s="35" t="s">
        <v>190</v>
      </c>
      <c r="X16" s="35"/>
      <c r="Y16" s="14" t="s">
        <v>205</v>
      </c>
      <c r="Z16" s="99" t="s">
        <v>220</v>
      </c>
      <c r="AA16" s="37"/>
      <c r="AB16" s="36" t="s">
        <v>18</v>
      </c>
      <c r="AC16" s="34"/>
      <c r="AD16" s="103" t="s">
        <v>52</v>
      </c>
      <c r="AE16" s="110" t="str">
        <f t="shared" si="2"/>
        <v>Forza Capital Pty Ltd ATF Forza Holdings Trust</v>
      </c>
      <c r="AF16" s="74" t="s">
        <v>231</v>
      </c>
      <c r="AG16" s="37" t="s">
        <v>245</v>
      </c>
      <c r="AH16" s="37" t="s">
        <v>260</v>
      </c>
    </row>
    <row r="17" spans="1:35" x14ac:dyDescent="0.2">
      <c r="A17" s="29">
        <v>14</v>
      </c>
      <c r="B17" s="77" t="s">
        <v>76</v>
      </c>
      <c r="C17" s="78">
        <v>1000000</v>
      </c>
      <c r="D17" s="78">
        <v>1000000</v>
      </c>
      <c r="E17" s="69">
        <v>1</v>
      </c>
      <c r="F17" s="33" t="s">
        <v>21</v>
      </c>
      <c r="G17" s="44" t="s">
        <v>23</v>
      </c>
      <c r="H17" s="13">
        <f t="shared" si="3"/>
        <v>5950101</v>
      </c>
      <c r="I17" s="13">
        <f t="shared" si="1"/>
        <v>6950100</v>
      </c>
      <c r="J17" s="89">
        <f t="shared" si="4"/>
        <v>42186</v>
      </c>
      <c r="K17" s="85" t="s">
        <v>90</v>
      </c>
      <c r="L17" s="85" t="s">
        <v>104</v>
      </c>
      <c r="M17" s="43" t="s">
        <v>41</v>
      </c>
      <c r="N17" s="65" t="s">
        <v>118</v>
      </c>
      <c r="O17" s="34" t="s">
        <v>40</v>
      </c>
      <c r="P17" s="35" t="s">
        <v>153</v>
      </c>
      <c r="Q17" s="35" t="s">
        <v>154</v>
      </c>
      <c r="R17" s="35" t="s">
        <v>155</v>
      </c>
      <c r="S17" s="35" t="s">
        <v>46</v>
      </c>
      <c r="T17" s="35" t="s">
        <v>47</v>
      </c>
      <c r="U17" s="35">
        <v>2000</v>
      </c>
      <c r="V17" s="91"/>
      <c r="W17" s="35"/>
      <c r="X17" s="35"/>
      <c r="Y17" s="53" t="s">
        <v>206</v>
      </c>
      <c r="Z17" s="99" t="s">
        <v>221</v>
      </c>
      <c r="AA17" s="52"/>
      <c r="AB17" s="36" t="s">
        <v>18</v>
      </c>
      <c r="AC17" s="34"/>
      <c r="AD17" s="103" t="s">
        <v>48</v>
      </c>
      <c r="AE17" s="110" t="str">
        <f t="shared" si="2"/>
        <v>Forza Capital Pty Ltd</v>
      </c>
      <c r="AF17" s="74" t="s">
        <v>46</v>
      </c>
      <c r="AG17" s="37" t="s">
        <v>239</v>
      </c>
      <c r="AH17" s="37" t="s">
        <v>261</v>
      </c>
    </row>
    <row r="18" spans="1:35" ht="22.5" x14ac:dyDescent="0.2">
      <c r="A18" s="29">
        <v>15</v>
      </c>
      <c r="B18" s="79" t="s">
        <v>77</v>
      </c>
      <c r="C18" s="78">
        <v>1500000</v>
      </c>
      <c r="D18" s="78">
        <v>1500000</v>
      </c>
      <c r="E18" s="69">
        <v>1</v>
      </c>
      <c r="F18" s="33" t="s">
        <v>21</v>
      </c>
      <c r="G18" s="44" t="s">
        <v>23</v>
      </c>
      <c r="H18" s="13">
        <f t="shared" si="3"/>
        <v>6950101</v>
      </c>
      <c r="I18" s="13">
        <f t="shared" si="1"/>
        <v>8450100</v>
      </c>
      <c r="J18" s="89">
        <f t="shared" si="4"/>
        <v>42186</v>
      </c>
      <c r="K18" s="85" t="s">
        <v>91</v>
      </c>
      <c r="L18" s="85" t="s">
        <v>105</v>
      </c>
      <c r="M18" s="43" t="s">
        <v>41</v>
      </c>
      <c r="N18" s="65" t="s">
        <v>126</v>
      </c>
      <c r="O18" s="34" t="s">
        <v>127</v>
      </c>
      <c r="P18" s="35" t="s">
        <v>156</v>
      </c>
      <c r="Q18" s="35"/>
      <c r="R18" s="35"/>
      <c r="S18" s="35" t="s">
        <v>170</v>
      </c>
      <c r="T18" s="35" t="s">
        <v>47</v>
      </c>
      <c r="U18" s="97">
        <v>3008</v>
      </c>
      <c r="V18" s="91"/>
      <c r="W18" s="35" t="s">
        <v>191</v>
      </c>
      <c r="X18" s="35"/>
      <c r="Y18" s="14" t="s">
        <v>207</v>
      </c>
      <c r="Z18" s="99" t="s">
        <v>222</v>
      </c>
      <c r="AA18" s="52"/>
      <c r="AB18" s="36" t="s">
        <v>18</v>
      </c>
      <c r="AC18" s="34"/>
      <c r="AD18" s="103" t="s">
        <v>228</v>
      </c>
      <c r="AE18" s="110" t="str">
        <f t="shared" si="2"/>
        <v>CEO Pty Ltd ATF CEO Super Fund</v>
      </c>
      <c r="AF18" s="74" t="s">
        <v>53</v>
      </c>
      <c r="AG18" s="37" t="s">
        <v>246</v>
      </c>
      <c r="AH18" s="37" t="s">
        <v>262</v>
      </c>
    </row>
    <row r="19" spans="1:35" ht="22.5" x14ac:dyDescent="0.2">
      <c r="A19" s="29">
        <v>16</v>
      </c>
      <c r="B19" s="77" t="s">
        <v>78</v>
      </c>
      <c r="C19" s="78">
        <v>44835</v>
      </c>
      <c r="D19" s="80">
        <v>44.835000000000001</v>
      </c>
      <c r="E19" s="70">
        <v>1E-3</v>
      </c>
      <c r="F19" s="38" t="s">
        <v>39</v>
      </c>
      <c r="G19" s="72" t="s">
        <v>23</v>
      </c>
      <c r="H19" s="13">
        <f t="shared" ref="H19:H20" si="5">I18+1</f>
        <v>8450101</v>
      </c>
      <c r="I19" s="13">
        <f t="shared" ref="I19:I20" si="6">(H19+C19)-1</f>
        <v>8494935</v>
      </c>
      <c r="J19" s="89">
        <f t="shared" si="4"/>
        <v>42186</v>
      </c>
      <c r="K19" s="86" t="s">
        <v>92</v>
      </c>
      <c r="L19" s="86" t="s">
        <v>106</v>
      </c>
      <c r="M19" s="43" t="s">
        <v>41</v>
      </c>
      <c r="N19" s="65" t="s">
        <v>55</v>
      </c>
      <c r="O19" s="41" t="s">
        <v>128</v>
      </c>
      <c r="P19" s="38" t="s">
        <v>157</v>
      </c>
      <c r="Q19" s="38"/>
      <c r="R19" s="38"/>
      <c r="S19" s="38" t="s">
        <v>171</v>
      </c>
      <c r="T19" s="38" t="s">
        <v>42</v>
      </c>
      <c r="U19" s="38">
        <v>3025</v>
      </c>
      <c r="V19" s="94"/>
      <c r="W19" s="27"/>
      <c r="X19" s="50"/>
      <c r="Y19" s="54" t="s">
        <v>208</v>
      </c>
      <c r="Z19" s="99" t="s">
        <v>223</v>
      </c>
      <c r="AA19" s="37"/>
      <c r="AB19" s="51" t="s">
        <v>18</v>
      </c>
      <c r="AC19" s="39"/>
      <c r="AD19" s="104" t="s">
        <v>229</v>
      </c>
      <c r="AE19" s="110" t="str">
        <f t="shared" si="2"/>
        <v>Performance Pty Ltd ATF Performance Trust</v>
      </c>
      <c r="AF19" s="108" t="s">
        <v>235</v>
      </c>
      <c r="AG19" s="31" t="s">
        <v>247</v>
      </c>
      <c r="AH19" s="32" t="s">
        <v>263</v>
      </c>
    </row>
    <row r="20" spans="1:35" ht="23.25" thickBot="1" x14ac:dyDescent="0.25">
      <c r="A20" s="29">
        <v>17</v>
      </c>
      <c r="B20" s="81" t="s">
        <v>79</v>
      </c>
      <c r="C20" s="82">
        <v>5398065</v>
      </c>
      <c r="D20" s="83">
        <v>5398.07</v>
      </c>
      <c r="E20" s="71">
        <v>1E-3</v>
      </c>
      <c r="F20" s="30" t="s">
        <v>39</v>
      </c>
      <c r="G20" s="73" t="s">
        <v>23</v>
      </c>
      <c r="H20" s="13">
        <f t="shared" si="5"/>
        <v>8494936</v>
      </c>
      <c r="I20" s="13">
        <f t="shared" si="6"/>
        <v>13893000</v>
      </c>
      <c r="J20" s="89">
        <f t="shared" ref="J20" si="7">$J$4</f>
        <v>42186</v>
      </c>
      <c r="K20" s="87" t="s">
        <v>93</v>
      </c>
      <c r="L20" s="87" t="s">
        <v>107</v>
      </c>
      <c r="M20" s="45" t="s">
        <v>41</v>
      </c>
      <c r="N20" s="67" t="s">
        <v>124</v>
      </c>
      <c r="O20" s="42" t="s">
        <v>125</v>
      </c>
      <c r="P20" s="30" t="s">
        <v>158</v>
      </c>
      <c r="Q20" s="30" t="s">
        <v>159</v>
      </c>
      <c r="R20" s="30" t="s">
        <v>160</v>
      </c>
      <c r="S20" s="30" t="s">
        <v>172</v>
      </c>
      <c r="T20" s="30" t="s">
        <v>51</v>
      </c>
      <c r="U20" s="30">
        <v>1023</v>
      </c>
      <c r="V20" s="95"/>
      <c r="W20" s="30" t="s">
        <v>192</v>
      </c>
      <c r="X20" s="30" t="s">
        <v>194</v>
      </c>
      <c r="Y20" s="49"/>
      <c r="Z20" s="100" t="s">
        <v>224</v>
      </c>
      <c r="AA20" s="56"/>
      <c r="AB20" s="56" t="s">
        <v>18</v>
      </c>
      <c r="AC20" s="49"/>
      <c r="AD20" s="105" t="s">
        <v>50</v>
      </c>
      <c r="AE20" s="110" t="str">
        <f t="shared" si="2"/>
        <v>Forza Pty Ltd ATF Forza Super Fund</v>
      </c>
      <c r="AF20" s="109" t="s">
        <v>172</v>
      </c>
      <c r="AG20" s="60" t="s">
        <v>248</v>
      </c>
      <c r="AH20" s="61" t="s">
        <v>264</v>
      </c>
    </row>
    <row r="22" spans="1:35" x14ac:dyDescent="0.2">
      <c r="B22" s="5" t="s">
        <v>34</v>
      </c>
      <c r="C22" s="22">
        <f>SUM(C4:C18)</f>
        <v>8450100</v>
      </c>
      <c r="D22" s="10">
        <f>SUM(D4:D18)</f>
        <v>7775100</v>
      </c>
    </row>
    <row r="23" spans="1:35" x14ac:dyDescent="0.2">
      <c r="B23" s="5" t="s">
        <v>35</v>
      </c>
      <c r="C23" s="22">
        <f>SUM(C19:C20)</f>
        <v>5442900</v>
      </c>
      <c r="D23" s="10">
        <f>SUM(D19:D20)</f>
        <v>5442.9049999999997</v>
      </c>
      <c r="L23" s="26"/>
      <c r="AH23" s="23"/>
      <c r="AI23" s="24"/>
    </row>
    <row r="24" spans="1:35" ht="13.5" thickBot="1" x14ac:dyDescent="0.25">
      <c r="B24" s="5"/>
      <c r="C24" s="9">
        <f>SUM(C22:C23)</f>
        <v>13893000</v>
      </c>
      <c r="D24" s="11">
        <f>SUM(D22:D23)</f>
        <v>7780542.9050000003</v>
      </c>
    </row>
    <row r="25" spans="1:35" ht="13.5" thickTop="1" x14ac:dyDescent="0.2">
      <c r="B25" s="5"/>
      <c r="C25" s="6"/>
      <c r="AH25" s="25"/>
    </row>
    <row r="26" spans="1:35" x14ac:dyDescent="0.2">
      <c r="B26" s="5" t="s">
        <v>37</v>
      </c>
      <c r="C26" s="8">
        <f>SUM(C4:C21)</f>
        <v>13893000</v>
      </c>
      <c r="D26" s="12">
        <f>C26-I20</f>
        <v>0</v>
      </c>
      <c r="AH26" s="25"/>
    </row>
  </sheetData>
  <mergeCells count="1">
    <mergeCell ref="A1:AB1"/>
  </mergeCells>
  <phoneticPr fontId="3" type="noConversion"/>
  <hyperlinks>
    <hyperlink ref="Z4" r:id="rId1"/>
    <hyperlink ref="Z5" r:id="rId2"/>
    <hyperlink ref="Z6" r:id="rId3"/>
    <hyperlink ref="Z7" r:id="rId4"/>
    <hyperlink ref="Z8" r:id="rId5"/>
    <hyperlink ref="Z9" r:id="rId6"/>
    <hyperlink ref="Z10" r:id="rId7"/>
    <hyperlink ref="Z11" r:id="rId8"/>
    <hyperlink ref="Z12" r:id="rId9"/>
    <hyperlink ref="Z14" r:id="rId10"/>
    <hyperlink ref="Z15" r:id="rId11"/>
    <hyperlink ref="Z16" r:id="rId12"/>
    <hyperlink ref="Z17" r:id="rId13"/>
    <hyperlink ref="Z18" r:id="rId14"/>
    <hyperlink ref="Z19" r:id="rId15"/>
    <hyperlink ref="Z20" r:id="rId16"/>
    <hyperlink ref="AA9" r:id="rId17"/>
    <hyperlink ref="AA14" r:id="rId18"/>
  </hyperlinks>
  <pageMargins left="0.35433070866141736" right="0.35433070866141736" top="0.59055118110236227" bottom="0.59055118110236227" header="0.51181102362204722" footer="0.51181102362204722"/>
  <pageSetup paperSize="9" scale="22" orientation="portrait" horizontalDpi="300" verticalDpi="300" r:id="rId1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Unitholders - CURRENT</vt:lpstr>
      <vt:lpstr>FGSF_Register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Adam</cp:lastModifiedBy>
  <cp:lastPrinted>2014-10-27T03:35:42Z</cp:lastPrinted>
  <dcterms:created xsi:type="dcterms:W3CDTF">2010-06-07T11:08:35Z</dcterms:created>
  <dcterms:modified xsi:type="dcterms:W3CDTF">2015-08-26T04:30:08Z</dcterms:modified>
</cp:coreProperties>
</file>